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<sst xmlns="http://schemas.openxmlformats.org/spreadsheetml/2006/main" count="254" uniqueCount="104">
  <si>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</si>
  <si>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</si>
  <si>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</si>
  <si>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</si>
  <si>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</si>
  <si>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</si>
  <si>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</si>
  <si>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</si>
  <si>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</si>
  <si>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</si>
  <si>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</si>
  <si>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</si>
  <si>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</si>
  <si>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</si>
  <si>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</si>
  <si>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</si>
  <si>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</si>
  <si>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</si>
  <si>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</si>
  <si>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</si>
  <si>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</si>
  <si>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</si>
  <si>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</si>
  <si>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</si>
  <si>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</si>
  <si>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</si>
  <si>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</si>
  <si>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</si>
  <si>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</si>
  <si>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</si>
  <si>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</si>
  <si>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</si>
  <si>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</si>
  <si>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</si>
  <si>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</si>
  <si>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</si>
  <si>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</si>
  <si>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</si>
  <si>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</si>
  <si>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</si>
  <si>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</si>
  <si>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</si>
  <si>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</si>
  <si>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</si>
  <si>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</si>
  <si>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</si>
  <si>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</si>
  <si>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</si>
  <si>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</si>
  <si>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</si>
  <si>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</si>
  <si>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</si>
  <si>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</si>
  <si>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</si>
  <si>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</si>
  <si>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</si>
  <si>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</si>
  <si>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</si>
  <si>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</si>
  <si>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</si>
  <si>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</si>
  <si>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</si>
  <si>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</si>
  <si>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</si>
  <si>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</si>
  <si>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</si>
  <si>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</si>
  <si>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</si>
  <si>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</si>
  <si>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</si>
  <si>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</si>
  <si>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</si>
  <si>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</si>
  <si>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</si>
  <si>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</si>
  <si>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</si>
  <si>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</si>
  <si>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</si>
  <si>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</si>
  <si>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</si>
  <si>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</si>
  <si>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</si>
  <si>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</si>
  <si>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</si>
  <si>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</si>
  <si>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</si>
  <si>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</si>
  <si>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</si>
  <si>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</si>
  <si>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</si>
  <si>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</si>
  <si>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</si>
  <si>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</si>
  <si>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</si>
  <si>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</si>
  <si>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</si>
  <si>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</si>
  <si>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</si>
  <si>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</si>
  <si>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</si>
  <si>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</si>
  <si>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29.06.2017</t>
    </r>
    <r>
      <rPr>
        <sz val="10"/>
        <rFont val="Times New Roman"/>
        <family val="1"/>
      </rPr>
      <t xml:space="preserve"> (тис.грн.)</t>
    </r>
  </si>
  <si>
    <t>станом на 29.06.2017</t>
  </si>
  <si>
    <r>
      <t xml:space="preserve">станом на 29.06.2017р.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</si>
</sst>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4"/>
      <color indexed="8"/>
      <name val="Times New Roman"/>
      <family val="0"/>
    </font>
    <font>
      <sz val="3.75"/>
      <color indexed="8"/>
      <name val="Times New Roman"/>
      <family val="0"/>
    </font>
    <font>
      <sz val="5.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0932131"/>
        <c:axId val="55735996"/>
      </c:lineChart>
      <c:catAx>
        <c:axId val="509321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35996"/>
        <c:crosses val="autoZero"/>
        <c:auto val="0"/>
        <c:lblOffset val="100"/>
        <c:tickLblSkip val="1"/>
        <c:noMultiLvlLbl val="0"/>
      </c:catAx>
      <c:valAx>
        <c:axId val="557359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321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1861917"/>
        <c:axId val="18321798"/>
      </c:lineChart>
      <c:catAx>
        <c:axId val="318619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1798"/>
        <c:crosses val="autoZero"/>
        <c:auto val="0"/>
        <c:lblOffset val="100"/>
        <c:tickLblSkip val="1"/>
        <c:noMultiLvlLbl val="0"/>
      </c:catAx>
      <c:valAx>
        <c:axId val="183217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6191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70640"/>
        <c:crosses val="autoZero"/>
        <c:auto val="0"/>
        <c:lblOffset val="100"/>
        <c:tickLblSkip val="1"/>
        <c:noMultiLvlLbl val="0"/>
      </c:catAx>
      <c:valAx>
        <c:axId val="767064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784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926897"/>
        <c:axId val="17342074"/>
      </c:lineChart>
      <c:catAx>
        <c:axId val="19268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42074"/>
        <c:crosses val="autoZero"/>
        <c:auto val="0"/>
        <c:lblOffset val="100"/>
        <c:tickLblSkip val="1"/>
        <c:noMultiLvlLbl val="0"/>
      </c:catAx>
      <c:valAx>
        <c:axId val="173420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689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1860939"/>
        <c:axId val="62530724"/>
      </c:lineChart>
      <c:catAx>
        <c:axId val="218609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0724"/>
        <c:crosses val="autoZero"/>
        <c:auto val="0"/>
        <c:lblOffset val="100"/>
        <c:tickLblSkip val="1"/>
        <c:noMultiLvlLbl val="0"/>
      </c:catAx>
      <c:valAx>
        <c:axId val="625307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8609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5905605"/>
        <c:axId val="31823854"/>
      </c:lineChart>
      <c:catAx>
        <c:axId val="259056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3854"/>
        <c:crosses val="autoZero"/>
        <c:auto val="0"/>
        <c:lblOffset val="100"/>
        <c:tickLblSkip val="1"/>
        <c:noMultiLvlLbl val="0"/>
      </c:catAx>
      <c:valAx>
        <c:axId val="318238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0560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7979231"/>
        <c:axId val="27595352"/>
      </c:bar3D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95352"/>
        <c:crosses val="autoZero"/>
        <c:auto val="1"/>
        <c:lblOffset val="100"/>
        <c:tickLblSkip val="1"/>
        <c:noMultiLvlLbl val="0"/>
      </c:catAx>
      <c:valAx>
        <c:axId val="27595352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79231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7031577"/>
        <c:axId val="20631010"/>
      </c:bar3D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31010"/>
        <c:crosses val="autoZero"/>
        <c:auto val="1"/>
        <c:lblOffset val="100"/>
        <c:tickLblSkip val="1"/>
        <c:noMultiLvlLbl val="0"/>
      </c:catAx>
      <c:valAx>
        <c:axId val="20631010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31577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8687,3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3072,9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0112,0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0">
        <row r="9">
          <cell r="E9">
            <v>349240</v>
          </cell>
          <cell r="F9">
            <v>336362</v>
          </cell>
        </row>
        <row r="19">
          <cell r="E19">
            <v>59600</v>
          </cell>
          <cell r="F19">
            <v>50897.8</v>
          </cell>
        </row>
        <row r="25">
          <cell r="E25">
            <v>10389.1</v>
          </cell>
          <cell r="F25">
            <v>10977.6</v>
          </cell>
        </row>
        <row r="29">
          <cell r="E29">
            <v>88150</v>
          </cell>
          <cell r="F29">
            <v>82686.1</v>
          </cell>
        </row>
        <row r="35">
          <cell r="E35">
            <v>100905.7</v>
          </cell>
          <cell r="F35">
            <v>103894.6</v>
          </cell>
        </row>
        <row r="43">
          <cell r="E43">
            <v>13700</v>
          </cell>
          <cell r="F43">
            <v>13353.64</v>
          </cell>
        </row>
        <row r="53">
          <cell r="E53">
            <v>3645</v>
          </cell>
          <cell r="F53">
            <v>3267.35</v>
          </cell>
        </row>
        <row r="67">
          <cell r="E67">
            <v>638799.2999999999</v>
          </cell>
          <cell r="F67">
            <v>618687.28</v>
          </cell>
        </row>
        <row r="76">
          <cell r="E76">
            <v>9000</v>
          </cell>
          <cell r="F76">
            <v>3.69</v>
          </cell>
        </row>
        <row r="77">
          <cell r="E77">
            <v>15630</v>
          </cell>
          <cell r="F77">
            <v>1605.9</v>
          </cell>
        </row>
        <row r="78">
          <cell r="E78">
            <v>16200</v>
          </cell>
          <cell r="F78">
            <v>6356.14</v>
          </cell>
        </row>
        <row r="79">
          <cell r="E79">
            <v>6</v>
          </cell>
          <cell r="F79">
            <v>7</v>
          </cell>
        </row>
        <row r="97">
          <cell r="D97">
            <v>2.72073</v>
          </cell>
        </row>
      </sheetData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K6">
            <v>32369514.109999947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f>'[2]травень'!$D$97</f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103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AVERAGE(N4:N21)</f>
        <v>4789.962222222222</v>
      </c>
      <c r="R4" s="71">
        <v>11.2</v>
      </c>
      <c r="S4" s="72">
        <v>0</v>
      </c>
      <c r="T4" s="73">
        <v>639.54</v>
      </c>
      <c r="U4" s="146">
        <v>0</v>
      </c>
      <c r="V4" s="147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4790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4790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4790</v>
      </c>
      <c r="R7" s="77">
        <v>174.5</v>
      </c>
      <c r="S7" s="78">
        <v>0</v>
      </c>
      <c r="T7" s="79">
        <v>140</v>
      </c>
      <c r="U7" s="130">
        <v>0</v>
      </c>
      <c r="V7" s="131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4790</v>
      </c>
      <c r="R8" s="77">
        <v>0</v>
      </c>
      <c r="S8" s="78">
        <v>0</v>
      </c>
      <c r="T8" s="76">
        <v>120.9</v>
      </c>
      <c r="U8" s="128">
        <v>0</v>
      </c>
      <c r="V8" s="129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4790</v>
      </c>
      <c r="R9" s="77">
        <v>0</v>
      </c>
      <c r="S9" s="78">
        <v>0</v>
      </c>
      <c r="T9" s="76">
        <v>50.6</v>
      </c>
      <c r="U9" s="128">
        <v>0</v>
      </c>
      <c r="V9" s="129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4790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4790</v>
      </c>
      <c r="R11" s="75">
        <v>0</v>
      </c>
      <c r="S11" s="69">
        <v>0</v>
      </c>
      <c r="T11" s="76">
        <v>84.2</v>
      </c>
      <c r="U11" s="128">
        <v>0</v>
      </c>
      <c r="V11" s="129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12.340000000000312</v>
      </c>
      <c r="N12" s="69">
        <v>4596.52</v>
      </c>
      <c r="O12" s="69">
        <v>7800</v>
      </c>
      <c r="P12" s="3">
        <f t="shared" si="2"/>
        <v>0.589297435897436</v>
      </c>
      <c r="Q12" s="2">
        <v>4790</v>
      </c>
      <c r="R12" s="75">
        <v>0</v>
      </c>
      <c r="S12" s="69">
        <v>3.5</v>
      </c>
      <c r="T12" s="76">
        <v>4.9</v>
      </c>
      <c r="U12" s="128">
        <v>0</v>
      </c>
      <c r="V12" s="129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4790</v>
      </c>
      <c r="R13" s="75">
        <v>0</v>
      </c>
      <c r="S13" s="69">
        <v>0</v>
      </c>
      <c r="T13" s="76">
        <v>105.7</v>
      </c>
      <c r="U13" s="128">
        <v>0</v>
      </c>
      <c r="V13" s="129"/>
      <c r="W13" s="74">
        <f t="shared" si="3"/>
        <v>105.7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4790</v>
      </c>
      <c r="R14" s="75">
        <v>0</v>
      </c>
      <c r="S14" s="69">
        <v>0</v>
      </c>
      <c r="T14" s="80">
        <v>0.4</v>
      </c>
      <c r="U14" s="128">
        <v>0</v>
      </c>
      <c r="V14" s="129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4790</v>
      </c>
      <c r="R15" s="75">
        <v>0</v>
      </c>
      <c r="S15" s="69">
        <v>0</v>
      </c>
      <c r="T15" s="80">
        <v>34</v>
      </c>
      <c r="U15" s="128">
        <v>0</v>
      </c>
      <c r="V15" s="129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4790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4790</v>
      </c>
      <c r="R17" s="75">
        <v>1112.64</v>
      </c>
      <c r="S17" s="69">
        <v>0</v>
      </c>
      <c r="T17" s="80">
        <v>555.3</v>
      </c>
      <c r="U17" s="128">
        <v>0</v>
      </c>
      <c r="V17" s="129"/>
      <c r="W17" s="74">
        <f t="shared" si="3"/>
        <v>1667.94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4790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4790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4790</v>
      </c>
      <c r="R20" s="75">
        <v>2.8</v>
      </c>
      <c r="S20" s="69">
        <v>0</v>
      </c>
      <c r="T20" s="76">
        <v>0</v>
      </c>
      <c r="U20" s="128">
        <v>0</v>
      </c>
      <c r="V20" s="129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</v>
      </c>
      <c r="E21" s="113">
        <f t="shared" si="0"/>
        <v>345.20000000000005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4790</v>
      </c>
      <c r="R21" s="81"/>
      <c r="S21" s="80"/>
      <c r="T21" s="76"/>
      <c r="U21" s="128"/>
      <c r="V21" s="129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12000</v>
      </c>
      <c r="P22" s="3">
        <f>N22/O22</f>
        <v>0</v>
      </c>
      <c r="Q22" s="2">
        <v>4790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4790</v>
      </c>
      <c r="R23" s="81"/>
      <c r="S23" s="80"/>
      <c r="T23" s="76"/>
      <c r="U23" s="128"/>
      <c r="V23" s="129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54730.39</v>
      </c>
      <c r="C24" s="92">
        <f t="shared" si="4"/>
        <v>5902.67</v>
      </c>
      <c r="D24" s="115">
        <f t="shared" si="4"/>
        <v>2526.75</v>
      </c>
      <c r="E24" s="115">
        <f t="shared" si="4"/>
        <v>3375.92</v>
      </c>
      <c r="F24" s="92">
        <f t="shared" si="4"/>
        <v>841.55</v>
      </c>
      <c r="G24" s="92">
        <f t="shared" si="4"/>
        <v>11044.600000000002</v>
      </c>
      <c r="H24" s="92">
        <f t="shared" si="4"/>
        <v>7369.56</v>
      </c>
      <c r="I24" s="92">
        <f t="shared" si="4"/>
        <v>1917.33</v>
      </c>
      <c r="J24" s="92">
        <f t="shared" si="4"/>
        <v>691.1299999999999</v>
      </c>
      <c r="K24" s="92">
        <f t="shared" si="4"/>
        <v>546</v>
      </c>
      <c r="L24" s="92">
        <f t="shared" si="4"/>
        <v>2874.5</v>
      </c>
      <c r="M24" s="91">
        <f t="shared" si="4"/>
        <v>301.59000000000015</v>
      </c>
      <c r="N24" s="91">
        <f t="shared" si="4"/>
        <v>86219.32</v>
      </c>
      <c r="O24" s="91">
        <f t="shared" si="4"/>
        <v>109200</v>
      </c>
      <c r="P24" s="93">
        <f>N24/O24</f>
        <v>0.7895542124542125</v>
      </c>
      <c r="Q24" s="2"/>
      <c r="R24" s="82">
        <f>SUM(R4:R23)</f>
        <v>1301.14</v>
      </c>
      <c r="S24" s="82">
        <f>SUM(S4:S23)</f>
        <v>3.5</v>
      </c>
      <c r="T24" s="82">
        <f>SUM(T4:T23)</f>
        <v>1770.7400000000002</v>
      </c>
      <c r="U24" s="117">
        <f>SUM(U4:U23)</f>
        <v>1</v>
      </c>
      <c r="V24" s="118"/>
      <c r="W24" s="82">
        <f>R24+S24+U24+T24+V24</f>
        <v>3076.38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42915</v>
      </c>
      <c r="S29" s="124">
        <f>'[2]червень'!$D$97</f>
        <v>2.72073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42915</v>
      </c>
      <c r="S39" s="123">
        <f>'[3]залишки  (2)'!$K$6/1000</f>
        <v>32369.514109999946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0">
      <selection activeCell="E59" sqref="E5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100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101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червень!S39</f>
        <v>32369.514109999946</v>
      </c>
      <c r="B29" s="49">
        <f>'[2]червень'!$E$77</f>
        <v>15630</v>
      </c>
      <c r="C29" s="49">
        <f>'[2]червень'!$F$77</f>
        <v>1605.9</v>
      </c>
      <c r="D29" s="49">
        <f>'[2]червень'!$E$76</f>
        <v>9000</v>
      </c>
      <c r="E29" s="49">
        <f>'[2]червень'!$F$76</f>
        <v>3.69</v>
      </c>
      <c r="F29" s="49">
        <f>'[2]червень'!$E$78</f>
        <v>16200</v>
      </c>
      <c r="G29" s="49">
        <f>'[2]червень'!$F$78</f>
        <v>6356.14</v>
      </c>
      <c r="H29" s="49">
        <f>'[2]червень'!$E$79</f>
        <v>6</v>
      </c>
      <c r="I29" s="49">
        <f>'[2]червень'!$F$79</f>
        <v>7</v>
      </c>
      <c r="J29" s="49"/>
      <c r="K29" s="49"/>
      <c r="L29" s="63">
        <f>H29+F29+D29+J29+B29</f>
        <v>40836</v>
      </c>
      <c r="M29" s="50">
        <f>C29+E29+G29+I29</f>
        <v>7972.7300000000005</v>
      </c>
      <c r="N29" s="51">
        <f>M29-L29</f>
        <v>-32863.27</v>
      </c>
      <c r="O29" s="156">
        <f>червень!S29</f>
        <v>2.72073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'[2]червень'!$E$9</f>
        <v>349240</v>
      </c>
      <c r="C48" s="32">
        <f>'[2]червень'!$F$9</f>
        <v>336362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'[2]червень'!$E$29</f>
        <v>88150</v>
      </c>
      <c r="C49" s="32">
        <f>'[2]червень'!$F$29</f>
        <v>82686.1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'[2]червень'!$E$35</f>
        <v>100905.7</v>
      </c>
      <c r="C50" s="32">
        <f>'[2]червень'!$F$35</f>
        <v>103894.6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'[2]червень'!$E$25</f>
        <v>10389.1</v>
      </c>
      <c r="C51" s="32">
        <f>'[2]червень'!$F$25</f>
        <v>10977.6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'[2]червень'!$E$19</f>
        <v>59600</v>
      </c>
      <c r="C52" s="32">
        <f>'[2]червень'!$F$19</f>
        <v>50897.8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'[2]червень'!$E$53</f>
        <v>3645</v>
      </c>
      <c r="C53" s="32">
        <f>'[2]червень'!$F$53</f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'[2]червень'!$E$43</f>
        <v>13700</v>
      </c>
      <c r="C54" s="32">
        <f>'[2]червень'!$F$43</f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13169.499999999927</v>
      </c>
      <c r="C55" s="12">
        <f>C56-C48-C49-C50-C51-C52-C53-C54</f>
        <v>17248.19000000001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'[2]червень'!$E$67</f>
        <v>638799.2999999999</v>
      </c>
      <c r="C56" s="9">
        <f>'[2]червень'!$F$67</f>
        <v>618687.28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1605.9</v>
      </c>
    </row>
    <row r="59" spans="1:3" ht="25.5">
      <c r="A59" s="83" t="s">
        <v>54</v>
      </c>
      <c r="B59" s="9">
        <f>D29</f>
        <v>9000</v>
      </c>
      <c r="C59" s="9">
        <f>E29</f>
        <v>3.69</v>
      </c>
    </row>
    <row r="60" spans="1:3" ht="12.75">
      <c r="A60" s="83" t="s">
        <v>55</v>
      </c>
      <c r="B60" s="9">
        <f>F29</f>
        <v>16200</v>
      </c>
      <c r="C60" s="9">
        <f>G29</f>
        <v>6356.14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2017-06-23T07:40:28Z</cp:lastPrinted>
  <dcterms:created xsi:type="dcterms:W3CDTF">2006-11-30T08:16:02Z</dcterms:created>
  <dcterms:modified xsi:type="dcterms:W3CDTF">2017-06-29T11:16:34Z</dcterms:modified>
  <cp:category/>
  <cp:version/>
  <cp:contentType/>
  <cp:contentStatus/>
</cp:coreProperties>
</file>